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2C005DE8-3B0C-4688-A543-1A748D3504DC}" xr6:coauthVersionLast="45" xr6:coauthVersionMax="45" xr10:uidLastSave="{00000000-0000-0000-0000-000000000000}"/>
  <bookViews>
    <workbookView xWindow="-120" yWindow="-120" windowWidth="24240" windowHeight="13140" xr2:uid="{6D273C46-DB4C-4366-9643-CA3250FF006F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'!$A$1:$G$286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7" i="1"/>
  <c r="F24" i="1"/>
  <c r="F25" i="1" s="1"/>
  <c r="F31" i="1"/>
  <c r="F30" i="1" s="1"/>
  <c r="F29" i="1" s="1"/>
  <c r="F32" i="1"/>
  <c r="F33" i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2" i="1"/>
  <c r="F71" i="1"/>
  <c r="F69" i="1" s="1"/>
  <c r="F67" i="1" s="1"/>
  <c r="F61" i="1" s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 s="1"/>
  <c r="F217" i="1"/>
  <c r="F218" i="1"/>
  <c r="F220" i="1" s="1"/>
  <c r="F227" i="1"/>
  <c r="F230" i="1"/>
  <c r="F236" i="1"/>
  <c r="F237" i="1"/>
  <c r="F238" i="1"/>
  <c r="F239" i="1"/>
  <c r="F247" i="1"/>
  <c r="F257" i="1" s="1"/>
  <c r="F255" i="1"/>
  <c r="F271" i="1"/>
  <c r="F273" i="1"/>
  <c r="F272" i="1" s="1"/>
  <c r="F274" i="1"/>
  <c r="F275" i="1"/>
  <c r="F276" i="1"/>
  <c r="F277" i="1"/>
  <c r="F278" i="1"/>
  <c r="F284" i="1"/>
  <c r="F285" i="1" s="1"/>
  <c r="F175" i="1" s="1"/>
  <c r="F279" i="1" l="1"/>
  <c r="F174" i="1"/>
  <c r="F114" i="1"/>
  <c r="F97" i="1"/>
  <c r="F78" i="1"/>
  <c r="F38" i="1"/>
  <c r="F263" i="1"/>
  <c r="F222" i="1"/>
  <c r="F28" i="1"/>
  <c r="F179" i="1" l="1"/>
  <c r="F266" i="1"/>
  <c r="F177" i="1"/>
  <c r="F180" i="1" l="1"/>
  <c r="F178" i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<sst xmlns="http://schemas.openxmlformats.org/spreadsheetml/2006/main" count="634" uniqueCount="409">
  <si>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</si>
  <si>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</si>
  <si>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</si>
  <si>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</si>
  <si>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</si>
  <si>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</si>
  <si>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</si>
  <si>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</si>
  <si>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</si>
  <si>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</si>
  <si>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</si>
  <si>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</si>
  <si>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</si>
  <si>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</si>
  <si>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</si>
  <si>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</si>
  <si>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</si>
  <si>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</si>
  <si>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</si>
  <si>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</si>
  <si>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</si>
  <si>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</si>
  <si>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</si>
  <si>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</si>
  <si>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</si>
  <si>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</si>
  <si>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</si>
  <si>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</si>
  <si>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</si>
  <si>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</si>
  <si>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</si>
  <si>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</si>
  <si>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</si>
  <si>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</si>
  <si>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</si>
  <si>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</si>
  <si>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</si>
  <si>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</si>
  <si>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</si>
  <si>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</si>
  <si>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</si>
  <si>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</si>
  <si>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</si>
  <si>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</si>
  <si>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</si>
  <si>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</si>
  <si>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</si>
  <si>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</si>
  <si>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</si>
  <si>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</si>
  <si>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</si>
  <si>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</si>
  <si>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</si>
  <si>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</si>
  <si>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</si>
  <si>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</si>
  <si>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</si>
  <si>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</si>
  <si>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</si>
  <si>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</si>
  <si>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</si>
  <si>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</si>
  <si>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</si>
  <si>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</si>
  <si>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</si>
  <si>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</si>
  <si>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</si>
  <si>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</si>
  <si>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</si>
  <si>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</si>
  <si>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</si>
  <si>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</si>
  <si>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</si>
  <si>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</si>
  <si>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</si>
  <si>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</si>
  <si>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</si>
  <si>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</si>
  <si>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</si>
  <si>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</si>
  <si>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</si>
  <si>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</si>
  <si>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</si>
  <si>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</si>
  <si>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</si>
  <si>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</si>
  <si>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</si>
  <si>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</si>
  <si>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</si>
  <si>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</si>
  <si>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</si>
  <si>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</si>
  <si>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</si>
  <si>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</si>
  <si>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</si>
  <si>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</si>
  <si>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</si>
  <si>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</si>
  <si>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</si>
  <si>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</si>
  <si>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</si>
  <si>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</si>
  <si>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</si>
  <si>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</si>
  <si>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</si>
  <si>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</si>
  <si>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</si>
  <si>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</si>
  <si>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</si>
  <si>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</si>
  <si>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</si>
  <si>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</si>
  <si>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</si>
  <si>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</si>
  <si>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</si>
  <si>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</si>
  <si>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</si>
  <si>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</si>
  <si>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</si>
  <si>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</si>
  <si>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</si>
  <si>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</si>
  <si>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</si>
  <si>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</si>
  <si>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</si>
  <si>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</si>
  <si>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</si>
  <si>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</si>
  <si>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</si>
  <si>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</si>
  <si>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</si>
  <si>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</si>
  <si>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</si>
  <si>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</si>
  <si>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</si>
  <si>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</si>
  <si>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</si>
  <si>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</si>
  <si>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</si>
  <si>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</si>
  <si>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</si>
  <si>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</si>
  <si>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</si>
  <si>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</si>
  <si>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</si>
  <si>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</si>
  <si>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</si>
  <si>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</si>
  <si>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</si>
  <si>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</si>
  <si>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</si>
  <si>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</si>
  <si>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</si>
  <si>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</si>
  <si>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</si>
  <si>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</si>
  <si>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</si>
  <si>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</si>
  <si>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</si>
  <si>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</si>
  <si>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</si>
  <si>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</si>
  <si>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</si>
  <si>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</si>
  <si>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</si>
  <si>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</si>
  <si>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</si>
  <si>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</si>
  <si>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</si>
  <si>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</si>
  <si>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</si>
  <si>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</si>
  <si>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</si>
  <si>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</si>
  <si>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</si>
  <si>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</si>
  <si>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</si>
  <si>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</si>
  <si>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</si>
  <si>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</si>
  <si>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</si>
  <si>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</si>
  <si>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</si>
  <si>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</si>
  <si>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</si>
  <si>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</si>
  <si>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</si>
  <si>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</si>
  <si>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</si>
  <si>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</si>
  <si>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</si>
  <si>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</si>
  <si>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</si>
  <si>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</si>
  <si>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</si>
  <si>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</si>
  <si>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</si>
  <si>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</si>
  <si>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</si>
  <si>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</si>
  <si>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</si>
  <si>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</si>
  <si>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</si>
  <si>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</si>
  <si>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</si>
  <si>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</si>
  <si>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</si>
  <si>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</si>
  <si>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</si>
  <si>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</si>
  <si>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</si>
  <si>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</si>
  <si>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</si>
  <si>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</si>
  <si>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</si>
  <si>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</si>
  <si>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</si>
  <si>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</si>
  <si>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</si>
  <si>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</si>
  <si>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</si>
  <si>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</si>
  <si>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</si>
  <si>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</si>
  <si>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</si>
  <si>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</si>
  <si>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</si>
  <si>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</si>
  <si>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</si>
  <si>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</si>
  <si>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</si>
  <si>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</si>
  <si>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</si>
  <si>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</si>
  <si>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</si>
  <si>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</si>
  <si>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</si>
  <si>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</si>
  <si>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</si>
  <si>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</si>
  <si>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</si>
  <si>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</si>
  <si>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</si>
  <si>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</si>
  <si>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</si>
  <si>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</si>
  <si>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</si>
  <si>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</si>
  <si>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</si>
  <si>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</si>
  <si>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</si>
  <si>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</si>
  <si>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</si>
  <si>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</si>
  <si>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</si>
  <si>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</si>
  <si>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</si>
  <si>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</si>
  <si>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</si>
  <si>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</si>
  <si>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</si>
  <si>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</si>
  <si>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</si>
  <si>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</si>
  <si>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</si>
  <si>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</si>
  <si>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</si>
  <si>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</si>
  <si>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</si>
  <si>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</si>
  <si>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</si>
  <si>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</si>
  <si>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</si>
  <si>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</si>
  <si>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</si>
  <si>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</si>
  <si>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</si>
  <si>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</si>
  <si>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</si>
  <si>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</si>
  <si>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</si>
  <si>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</si>
  <si>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</si>
  <si>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</si>
  <si>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</si>
  <si>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</si>
  <si>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</si>
  <si>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</si>
  <si>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</si>
  <si>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</si>
  <si>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</si>
  <si>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</si>
  <si>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</si>
  <si>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</si>
  <si>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</si>
  <si>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</si>
  <si>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</si>
  <si>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</si>
  <si>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</si>
  <si>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</si>
  <si>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</si>
  <si>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</si>
  <si>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</si>
  <si>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</si>
  <si>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</si>
  <si>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</si>
  <si>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</si>
  <si>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</si>
  <si>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</si>
  <si>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</si>
  <si>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</si>
  <si>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</si>
  <si>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</si>
  <si>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</si>
  <si>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</si>
  <si>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</si>
  <si>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</si>
  <si>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</si>
  <si>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</si>
  <si>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</si>
  <si>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</si>
  <si>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</si>
  <si>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</si>
  <si>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</si>
  <si>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</si>
  <si>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</si>
  <si>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</si>
  <si>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</si>
  <si>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</si>
  <si>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</si>
  <si>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</si>
  <si>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</si>
  <si>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</si>
  <si>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</si>
  <si>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</si>
  <si>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</si>
  <si>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</si>
  <si>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</si>
  <si>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</si>
  <si>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</si>
  <si>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</si>
  <si>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</si>
  <si>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</si>
  <si>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</si>
  <si>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</si>
  <si>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</si>
  <si>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</si>
  <si>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</si>
  <si>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</si>
  <si>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</si>
  <si>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</si>
  <si>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</si>
  <si>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</si>
  <si>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</si>
  <si>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</si>
  <si>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</si>
  <si>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</si>
  <si>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</si>
  <si>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</si>
  <si>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</si>
  <si>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</si>
  <si>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</si>
  <si>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</si>
  <si>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</si>
  <si>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</si>
  <si>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</si>
  <si>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</si>
  <si>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</si>
  <si>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</si>
  <si>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</si>
  <si>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</si>
  <si>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</si>
  <si>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</si>
  <si>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</si>
  <si>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</si>
  <si>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</si>
  <si>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</si>
  <si>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</si>
  <si>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</si>
  <si>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</si>
  <si>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</si>
  <si>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</si>
  <si>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</si>
  <si>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</si>
  <si>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</si>
  <si>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</si>
  <si>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</si>
  <si>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</si>
  <si>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</si>
  <si>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</si>
  <si>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</si>
  <si>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</si>
  <si>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</si>
  <si>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</si>
  <si>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</si>
  <si>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</si>
  <si>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LUCIANA VENÂNCIO</t>
  </si>
  <si>
    <t>HOSPITAL PROVISÓRIO - UNIDADE AURORA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</si>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</sst>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582BB834-B1C0-424E-A9FC-4275903C70D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C769C8F3-8B3A-46F0-9C30-E69DED441FA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AF139149-3EBE-44BA-9ADC-08227569865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PR%201%20AURORA/PRESTA&#199;&#195;O%20DE%20CONTAS/SETEMBRO/GCM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</sheetData>
      <sheetData sheetId="4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251395.83</v>
          </cell>
          <cell r="F12">
            <v>31.0992</v>
          </cell>
          <cell r="G12">
            <v>529.62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5">
        <row r="17">
          <cell r="C17">
            <v>38.904299583911232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494.98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4.3.1. Taxa de Manutenção de Conta</v>
          </cell>
          <cell r="N11">
            <v>195</v>
          </cell>
        </row>
        <row r="12">
          <cell r="D12" t="str">
            <v>4.3.1. Taxa de Manutenção de Conta</v>
          </cell>
          <cell r="N12">
            <v>195</v>
          </cell>
        </row>
        <row r="13">
          <cell r="D13" t="str">
            <v>4.3.2. Tarifas</v>
          </cell>
          <cell r="N13">
            <v>8.1</v>
          </cell>
        </row>
        <row r="14">
          <cell r="D14" t="str">
            <v>5.7.2. Outras Despesas Gerais (Pessoa Juridica)</v>
          </cell>
          <cell r="N14">
            <v>95.23</v>
          </cell>
        </row>
        <row r="15">
          <cell r="D15" t="str">
            <v>5.7.2. Outras Despesas Gerais (Pessoa Juridica)</v>
          </cell>
          <cell r="N15">
            <v>1.65</v>
          </cell>
        </row>
        <row r="102">
          <cell r="Q102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253065.11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1008.03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6FD59-11D1-47DA-AC8A-05EDB8E462D6}">
  <sheetPr>
    <tabColor rgb="FFFFFF00"/>
  </sheetPr>
  <dimension ref="A1:BB493"/>
  <sheetViews>
    <sheetView showGridLines="0" tabSelected="1" view="pageBreakPreview" topLeftCell="C1" zoomScale="90" zoomScaleNormal="90" zoomScaleSheetLayoutView="90" workbookViewId="0">
      <selection activeCell="F262" sqref="F262:G262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44440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 t="str">
        <f>IFERROR(VLOOKUP($C$7,'[1]DADOS (OCULTAR)'!$P$3:$R$56,3,0),"")</f>
        <v>108949880008-00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Sociedade Pernambucana de Combate ao Cânce - HCP GESTÃO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Abril/2020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v>0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0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v>1541.49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55">
        <v>0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1" t="s">
        <v>377</v>
      </c>
      <c r="D24" s="21"/>
      <c r="E24" s="27"/>
      <c r="F24" s="170">
        <f>SUM(F18:G23)</f>
        <v>1541.49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1541.49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9"/>
      <c r="D26" s="67"/>
      <c r="E26" s="67"/>
      <c r="F26" s="168"/>
      <c r="G26" s="167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6" t="s">
        <v>374</v>
      </c>
      <c r="D28" s="21"/>
      <c r="E28" s="27"/>
      <c r="F28" s="165">
        <f>F29+SUM(F35:F38)</f>
        <v>251956.54919999998</v>
      </c>
      <c r="G28" s="27"/>
      <c r="H28" s="40"/>
      <c r="I28" s="158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60"/>
      <c r="B29" s="5"/>
      <c r="C29" s="164" t="s">
        <v>373</v>
      </c>
      <c r="D29" s="21"/>
      <c r="E29" s="27"/>
      <c r="F29" s="163">
        <f>F30+F33+F34</f>
        <v>0</v>
      </c>
      <c r="G29" s="27"/>
      <c r="H29" s="40"/>
      <c r="I29" s="158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2" t="s">
        <v>372</v>
      </c>
      <c r="D30" s="21"/>
      <c r="E30" s="27"/>
      <c r="F30" s="161">
        <f>F31+F32</f>
        <v>0</v>
      </c>
      <c r="G30" s="27"/>
      <c r="H30" s="40"/>
      <c r="I30" s="158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60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8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60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8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60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8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60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8"/>
      <c r="J34" s="123"/>
      <c r="K34" s="123"/>
      <c r="L34" s="1"/>
      <c r="M34" s="15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8"/>
      <c r="J35" s="123"/>
      <c r="K35" s="123"/>
      <c r="L35" s="159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>
        <f>IF(G6="SIM","",'[1]MEM.CÁLC.FP.'!$D$97)</f>
        <v>0</v>
      </c>
      <c r="G36" s="27"/>
      <c r="H36" s="40" t="s">
        <v>339</v>
      </c>
      <c r="I36" s="158"/>
      <c r="J36" s="123"/>
      <c r="K36" s="123"/>
      <c r="L36" s="159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8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251956.54919999998</v>
      </c>
      <c r="G38" s="27"/>
      <c r="H38" s="40"/>
      <c r="I38" s="158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7" t="s">
        <v>355</v>
      </c>
      <c r="D39" s="21"/>
      <c r="E39" s="27"/>
      <c r="F39" s="126">
        <f>SUM(F40:G42)</f>
        <v>0</v>
      </c>
      <c r="G39" s="27"/>
      <c r="H39" s="40"/>
      <c r="I39" s="156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6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6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>
        <f>IF(G6="SIM","",SUM('[1]MEM.CÁLC.FP.'!G6:G7))</f>
        <v>0</v>
      </c>
      <c r="G42" s="27"/>
      <c r="H42" s="40" t="s">
        <v>339</v>
      </c>
      <c r="I42" s="156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>
        <f>IF(G6="SIM","",SUM('[1]MEM.CÁLC.FP.'!G9:G10))</f>
        <v>0</v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251956.54919999998</v>
      </c>
      <c r="G47" s="27"/>
      <c r="H47" s="40"/>
      <c r="I47" s="156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251395.83</v>
      </c>
      <c r="G48" s="27"/>
      <c r="H48" s="40" t="s">
        <v>339</v>
      </c>
      <c r="I48" s="156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31.0992</v>
      </c>
      <c r="G49" s="27"/>
      <c r="H49" s="40" t="s">
        <v>339</v>
      </c>
      <c r="I49" s="156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>
        <f>IF(G6="SIM","",SUM('[1]MEM.CÁLC.FP.'!G12:G15))</f>
        <v>529.62</v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6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0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v>0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v>0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>
        <v>0</v>
      </c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>
        <v>0</v>
      </c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>
        <v>0</v>
      </c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>
        <v>0</v>
      </c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155">
        <v>0</v>
      </c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0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v>0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v>0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>
        <v>0</v>
      </c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>
        <v>0</v>
      </c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>
        <v>0</v>
      </c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398.1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0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0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398.1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390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8.1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44440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HOSPITAL PROVISÓRIO - UNIDADE AURORA</v>
      </c>
      <c r="D95" s="27"/>
      <c r="E95" s="141" t="str">
        <f>IF(E7=0,"",E7)</f>
        <v>LUCIANA VENÂNCIO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96.88000000000001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96.88000000000001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96.88000000000001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0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252451.52919999999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-250910.0392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F262-F263-F264-F265</f>
        <v>-251956.54919999998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494.98000000001048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1046.5099999999802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>
        <f>[1]Turnover!C17</f>
        <v>38.904299583911232</v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44440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HOSPITAL PROVISÓRIO - UNIDADE AURORA</v>
      </c>
      <c r="D195" s="27"/>
      <c r="E195" s="101" t="str">
        <f>IF(E7=0,"",E7)</f>
        <v>LUCIANA VENÂNCIO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v>20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253065.11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v>253055.15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10.040000000008149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2335324.17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v>252047.12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1008.03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1541.49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96.88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2085729.69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2085739.73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0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0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0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/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/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/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/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/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/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/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6">
        <v>1194732.7</v>
      </c>
      <c r="G261" s="57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251956.54919999998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942776.15079999994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/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0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0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4gSKfQx/Dz/vlFFb9swc7syMzVpPoOe1a6QIt8PXx2p/WEoopLROsXjfoJ8Fb8Noqlp+cZGvZnXV9f2FGOfSkg==" saltValue="vIRocS0+oUaS7+Hzv+Gonw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55118110236227" right="0" top="0.15748031496062992" bottom="0" header="0" footer="0"/>
  <pageSetup paperSize="9" scale="48" fitToWidth="2" orientation="portrait" r:id="rId1"/>
  <rowBreaks count="3" manualBreakCount="3">
    <brk id="88" max="6" man="1"/>
    <brk id="188" max="6" man="1"/>
    <brk id="28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2021-11-05T12:30:50Z</dcterms:created>
  <dcterms:modified xsi:type="dcterms:W3CDTF">2021-11-05T12:31:00Z</dcterms:modified>
</cp:coreProperties>
</file>